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rahozall\Downloads\"/>
    </mc:Choice>
  </mc:AlternateContent>
  <bookViews>
    <workbookView xWindow="0" yWindow="0" windowWidth="16380" windowHeight="8190" tabRatio="500"/>
  </bookViews>
  <sheets>
    <sheet name="SO01" sheetId="1" r:id="rId1"/>
    <sheet name="SO02" sheetId="2" r:id="rId2"/>
    <sheet name="SO03" sheetId="3" r:id="rId3"/>
    <sheet name="SO04" sheetId="5" r:id="rId4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5" i="5" l="1"/>
  <c r="E10" i="3"/>
  <c r="E5" i="3"/>
  <c r="E9" i="3"/>
  <c r="D9" i="3"/>
  <c r="E6" i="3"/>
  <c r="D6" i="3"/>
  <c r="E7" i="3"/>
  <c r="E8" i="3"/>
  <c r="D20" i="2"/>
  <c r="D38" i="2"/>
  <c r="E34" i="2"/>
  <c r="D34" i="2"/>
  <c r="E24" i="2"/>
  <c r="D24" i="2"/>
  <c r="D13" i="2"/>
  <c r="D9" i="2"/>
  <c r="E8" i="2"/>
  <c r="E10" i="2"/>
  <c r="E9" i="2" s="1"/>
  <c r="E12" i="2"/>
  <c r="E14" i="2"/>
  <c r="E13" i="2" s="1"/>
  <c r="E15" i="2"/>
  <c r="E16" i="2"/>
  <c r="E17" i="2"/>
  <c r="E18" i="2"/>
  <c r="E19" i="2"/>
  <c r="E20" i="2" s="1"/>
  <c r="E21" i="2"/>
  <c r="E23" i="2"/>
  <c r="E25" i="2"/>
  <c r="E26" i="2"/>
  <c r="E27" i="2"/>
  <c r="E28" i="2"/>
  <c r="E29" i="2"/>
  <c r="E30" i="2"/>
  <c r="E33" i="2"/>
  <c r="E35" i="2"/>
  <c r="E36" i="2"/>
  <c r="E37" i="2"/>
  <c r="E39" i="2"/>
  <c r="E38" i="2" s="1"/>
  <c r="E7" i="2"/>
  <c r="E6" i="2" s="1"/>
  <c r="E5" i="2"/>
  <c r="D6" i="2"/>
  <c r="D8" i="1"/>
  <c r="D6" i="1"/>
  <c r="D12" i="1"/>
  <c r="E12" i="1"/>
  <c r="E8" i="1"/>
  <c r="E6" i="1"/>
  <c r="E11" i="1" l="1"/>
  <c r="E13" i="1"/>
  <c r="E14" i="1"/>
  <c r="E15" i="1"/>
  <c r="E16" i="1"/>
  <c r="E17" i="1"/>
  <c r="E18" i="1"/>
  <c r="E19" i="1"/>
  <c r="E20" i="1"/>
  <c r="E21" i="1"/>
  <c r="E22" i="1"/>
  <c r="E7" i="1"/>
  <c r="E9" i="1"/>
  <c r="E5" i="1"/>
</calcChain>
</file>

<file path=xl/sharedStrings.xml><?xml version="1.0" encoding="utf-8"?>
<sst xmlns="http://schemas.openxmlformats.org/spreadsheetml/2006/main" count="201" uniqueCount="107">
  <si>
    <t>ř.km</t>
  </si>
  <si>
    <t>X</t>
  </si>
  <si>
    <t>Y</t>
  </si>
  <si>
    <t>749047.578</t>
  </si>
  <si>
    <t>973428.941</t>
  </si>
  <si>
    <t>749059.353</t>
  </si>
  <si>
    <t>973329.658</t>
  </si>
  <si>
    <t>749082.886</t>
  </si>
  <si>
    <t>973232.564</t>
  </si>
  <si>
    <t>749123.128</t>
  </si>
  <si>
    <t>973141.109</t>
  </si>
  <si>
    <t>744919.891</t>
  </si>
  <si>
    <t>962960.508</t>
  </si>
  <si>
    <t>744896.717</t>
  </si>
  <si>
    <t>962863.243</t>
  </si>
  <si>
    <t>744878.500</t>
  </si>
  <si>
    <t>962764.925</t>
  </si>
  <si>
    <t>744864.621</t>
  </si>
  <si>
    <t>962665.904</t>
  </si>
  <si>
    <t>744854.554</t>
  </si>
  <si>
    <t>962566.419</t>
  </si>
  <si>
    <t>744849.650</t>
  </si>
  <si>
    <t>962466.564</t>
  </si>
  <si>
    <t>744855.139</t>
  </si>
  <si>
    <t>962366.770</t>
  </si>
  <si>
    <t>744876.036</t>
  </si>
  <si>
    <t>962168.364</t>
  </si>
  <si>
    <t>744900.401</t>
  </si>
  <si>
    <t>962071.415</t>
  </si>
  <si>
    <t>745503.472</t>
  </si>
  <si>
    <t>961158.346</t>
  </si>
  <si>
    <t>745542.046</t>
  </si>
  <si>
    <t>961066.111</t>
  </si>
  <si>
    <t>745576.726</t>
  </si>
  <si>
    <t>960972.428</t>
  </si>
  <si>
    <t>745593.394</t>
  </si>
  <si>
    <t>960874.051</t>
  </si>
  <si>
    <t>745598.518</t>
  </si>
  <si>
    <t>960774.268</t>
  </si>
  <si>
    <t>745594.724</t>
  </si>
  <si>
    <t>960674.371</t>
  </si>
  <si>
    <t>745585.637</t>
  </si>
  <si>
    <t>960574.796</t>
  </si>
  <si>
    <t>745573.922</t>
  </si>
  <si>
    <t>960475.487</t>
  </si>
  <si>
    <t>745555.801</t>
  </si>
  <si>
    <t>960377.323</t>
  </si>
  <si>
    <t>745527.285</t>
  </si>
  <si>
    <t>960281.499</t>
  </si>
  <si>
    <t>745491.806</t>
  </si>
  <si>
    <t>960188.025</t>
  </si>
  <si>
    <t>745501.164</t>
  </si>
  <si>
    <t>957848.504</t>
  </si>
  <si>
    <t>745523.704</t>
  </si>
  <si>
    <t>957751.170</t>
  </si>
  <si>
    <t>745537.190</t>
  </si>
  <si>
    <t>957652.143</t>
  </si>
  <si>
    <t>745591.899</t>
  </si>
  <si>
    <t>957259.303</t>
  </si>
  <si>
    <t>745570.658</t>
  </si>
  <si>
    <t>957161.693</t>
  </si>
  <si>
    <t>745539.389</t>
  </si>
  <si>
    <t>957066.734</t>
  </si>
  <si>
    <t>745500.881</t>
  </si>
  <si>
    <t>956974.530</t>
  </si>
  <si>
    <t>745449.680</t>
  </si>
  <si>
    <t>956888.683</t>
  </si>
  <si>
    <t>745397.940</t>
  </si>
  <si>
    <t>956803.117</t>
  </si>
  <si>
    <t>745344.272</t>
  </si>
  <si>
    <t>956718.744</t>
  </si>
  <si>
    <t>745287.782</t>
  </si>
  <si>
    <t>956636.257</t>
  </si>
  <si>
    <t>745230.464</t>
  </si>
  <si>
    <t>956554.314</t>
  </si>
  <si>
    <t>745170.883</t>
  </si>
  <si>
    <t>956474.002</t>
  </si>
  <si>
    <t>745113.305</t>
  </si>
  <si>
    <t>956392.268</t>
  </si>
  <si>
    <t>Hladina Labe při vodní stavu 200cm na vodočtu Ústí nad Labem
[m n. m. Bpv]</t>
  </si>
  <si>
    <t>Úroveň dna prohrábek
[m n. m. Bpv]</t>
  </si>
  <si>
    <t>Lokalita</t>
  </si>
  <si>
    <t>PS 01</t>
  </si>
  <si>
    <t>PS  84</t>
  </si>
  <si>
    <t>Hřensko - Na Rybníkách</t>
  </si>
  <si>
    <t>-</t>
  </si>
  <si>
    <t>SO 01</t>
  </si>
  <si>
    <t>Hřensko - Přívoz</t>
  </si>
  <si>
    <t>PS 12</t>
  </si>
  <si>
    <t>SO 02</t>
  </si>
  <si>
    <t>Čertova Voda</t>
  </si>
  <si>
    <t>Prostřední Žleb - Loubí</t>
  </si>
  <si>
    <t>Prostřední Žleb - PS Děčín</t>
  </si>
  <si>
    <t>Prostřední Žleb - levý břeh</t>
  </si>
  <si>
    <t>PS 26</t>
  </si>
  <si>
    <t>PS</t>
  </si>
  <si>
    <t>PS 51</t>
  </si>
  <si>
    <t>PS 72</t>
  </si>
  <si>
    <t>PS 20</t>
  </si>
  <si>
    <t>SO 03</t>
  </si>
  <si>
    <t>Dobkovice</t>
  </si>
  <si>
    <t>PS 18</t>
  </si>
  <si>
    <t>PS01</t>
  </si>
  <si>
    <t>SO 04</t>
  </si>
  <si>
    <t>Velké Žernosreky - vjezd do jezera</t>
  </si>
  <si>
    <t>Hladina Labe při VD Střekov 140,40 m n. m. Bpv, a odpovídajícímu hydrodynamickému vzdutí při průtoku 150 m³/s
[m n. m. Bpv]</t>
  </si>
  <si>
    <t>PS 01 - PS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</si>
</sst>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  <family val="2"/>
      <charset val="238"/>
    </font>
    <font>
      <sz val="14"/>
      <name val="Arial Black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/>
    <xf numFmtId="0" fontId="2" fillId="0" borderId="0" xfId="0" applyFont="1"/>
    <xf numFmtId="2" fontId="2" fillId="0" borderId="0" xfId="0" applyNumberFormat="1" applyFont="1"/>
    <xf numFmtId="2" fontId="0" fillId="0" borderId="2" xfId="0" applyNumberFormat="1" applyBorder="1" applyAlignment="1">
      <alignment horizontal="right"/>
    </xf>
    <xf numFmtId="0" fontId="0" fillId="0" borderId="3" xfId="0" applyBorder="1" applyAlignment="1">
      <alignment horizontal="center"/>
    </xf>
    <xf numFmtId="2" fontId="0" fillId="0" borderId="3" xfId="0" applyNumberFormat="1" applyBorder="1"/>
    <xf numFmtId="0" fontId="0" fillId="0" borderId="4" xfId="0" applyBorder="1"/>
    <xf numFmtId="2" fontId="2" fillId="0" borderId="5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6" xfId="0" applyFont="1" applyBorder="1"/>
    <xf numFmtId="2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center"/>
    </xf>
    <xf numFmtId="2" fontId="0" fillId="0" borderId="8" xfId="0" applyNumberFormat="1" applyBorder="1"/>
    <xf numFmtId="0" fontId="0" fillId="0" borderId="9" xfId="0" applyBorder="1"/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/>
    <xf numFmtId="1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2" fontId="1" fillId="0" borderId="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right" vertical="center"/>
    </xf>
    <xf numFmtId="2" fontId="2" fillId="2" borderId="0" xfId="0" applyNumberFormat="1" applyFont="1" applyFill="1" applyBorder="1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7" xfId="0" applyNumberFormat="1" applyFont="1" applyBorder="1" applyAlignment="1">
      <alignment horizontal="right"/>
    </xf>
    <xf numFmtId="2" fontId="2" fillId="0" borderId="8" xfId="0" applyNumberFormat="1" applyFont="1" applyBorder="1"/>
    <xf numFmtId="2" fontId="2" fillId="2" borderId="8" xfId="0" applyNumberFormat="1" applyFont="1" applyFill="1" applyBorder="1"/>
    <xf numFmtId="0" fontId="2" fillId="0" borderId="9" xfId="0" applyFont="1" applyBorder="1"/>
    <xf numFmtId="0" fontId="0" fillId="0" borderId="3" xfId="0" applyBorder="1"/>
    <xf numFmtId="0" fontId="0" fillId="0" borderId="8" xfId="0" applyBorder="1"/>
    <xf numFmtId="2" fontId="2" fillId="0" borderId="10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2" fontId="2" fillId="0" borderId="11" xfId="0" applyNumberFormat="1" applyFont="1" applyBorder="1"/>
    <xf numFmtId="2" fontId="2" fillId="2" borderId="11" xfId="0" applyNumberFormat="1" applyFont="1" applyFill="1" applyBorder="1"/>
    <xf numFmtId="2" fontId="0" fillId="0" borderId="7" xfId="0" applyNumberFormat="1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2" fontId="0" fillId="0" borderId="8" xfId="0" applyNumberFormat="1" applyFont="1" applyBorder="1"/>
    <xf numFmtId="2" fontId="0" fillId="0" borderId="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  <color rgb="FFCC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/>
  </sheetViews>
  <sheetFormatPr defaultColWidth="11.5703125" defaultRowHeight="12.75" x14ac:dyDescent="0.2"/>
  <cols>
    <col min="1" max="1" width="11.5703125" style="1"/>
    <col min="2" max="3" width="10.85546875" style="2" customWidth="1"/>
    <col min="4" max="4" width="31.85546875" style="3" customWidth="1"/>
    <col min="5" max="5" width="31.85546875" customWidth="1"/>
    <col min="7" max="7" width="22.85546875" customWidth="1"/>
  </cols>
  <sheetData>
    <row r="1" spans="1:7" ht="30.75" customHeight="1" thickBot="1" x14ac:dyDescent="0.25">
      <c r="A1" s="6" t="s">
        <v>86</v>
      </c>
      <c r="B1" s="7"/>
      <c r="C1" s="7"/>
      <c r="D1" s="8"/>
      <c r="E1" s="9"/>
      <c r="F1" s="9"/>
      <c r="G1" s="9"/>
    </row>
    <row r="3" spans="1:7" ht="51" x14ac:dyDescent="0.2">
      <c r="A3" s="26" t="s">
        <v>0</v>
      </c>
      <c r="B3" s="27" t="s">
        <v>1</v>
      </c>
      <c r="C3" s="27" t="s">
        <v>2</v>
      </c>
      <c r="D3" s="28" t="s">
        <v>79</v>
      </c>
      <c r="E3" s="28" t="s">
        <v>80</v>
      </c>
      <c r="F3" s="29" t="s">
        <v>95</v>
      </c>
      <c r="G3" s="30" t="s">
        <v>81</v>
      </c>
    </row>
    <row r="5" spans="1:7" x14ac:dyDescent="0.2">
      <c r="A5" s="12">
        <v>732.00000000000205</v>
      </c>
      <c r="B5" s="13" t="s">
        <v>51</v>
      </c>
      <c r="C5" s="13" t="s">
        <v>52</v>
      </c>
      <c r="D5" s="14">
        <v>118.12</v>
      </c>
      <c r="E5" s="14">
        <f>D5-2</f>
        <v>116.12</v>
      </c>
      <c r="F5" s="13"/>
      <c r="G5" s="15"/>
    </row>
    <row r="6" spans="1:7" s="10" customFormat="1" x14ac:dyDescent="0.2">
      <c r="A6" s="16">
        <v>731.96</v>
      </c>
      <c r="B6" s="17"/>
      <c r="C6" s="17"/>
      <c r="D6" s="18">
        <f>(((D7-D5)/(A7-A5))*(A6-A5))+D5</f>
        <v>118.10799999999941</v>
      </c>
      <c r="E6" s="33">
        <f>(((E7-E5)/(A7-A5))*(A6-A5))+E5</f>
        <v>116.10799999999941</v>
      </c>
      <c r="F6" s="17" t="s">
        <v>82</v>
      </c>
      <c r="G6" s="19" t="s">
        <v>87</v>
      </c>
    </row>
    <row r="7" spans="1:7" s="10" customFormat="1" x14ac:dyDescent="0.2">
      <c r="A7" s="16">
        <v>731.90000000000202</v>
      </c>
      <c r="B7" s="17" t="s">
        <v>53</v>
      </c>
      <c r="C7" s="17" t="s">
        <v>54</v>
      </c>
      <c r="D7" s="18">
        <v>118.09</v>
      </c>
      <c r="E7" s="33">
        <f t="shared" ref="E7:E22" si="0">D7-2</f>
        <v>116.09</v>
      </c>
      <c r="F7" s="17" t="s">
        <v>85</v>
      </c>
      <c r="G7" s="19" t="s">
        <v>87</v>
      </c>
    </row>
    <row r="8" spans="1:7" s="10" customFormat="1" x14ac:dyDescent="0.2">
      <c r="A8" s="16">
        <v>731.85</v>
      </c>
      <c r="B8" s="17"/>
      <c r="C8" s="17"/>
      <c r="D8" s="18">
        <f>(((D9-D7)/(A9-A7))*(A8-A7))+D7</f>
        <v>118.04999999999842</v>
      </c>
      <c r="E8" s="33">
        <f>(((E9-E7)/(A9-A7))*(A8-A7))+E7</f>
        <v>116.04999999999842</v>
      </c>
      <c r="F8" s="17" t="s">
        <v>88</v>
      </c>
      <c r="G8" s="19" t="s">
        <v>87</v>
      </c>
    </row>
    <row r="9" spans="1:7" x14ac:dyDescent="0.2">
      <c r="A9" s="20">
        <v>731.800000000002</v>
      </c>
      <c r="B9" s="21" t="s">
        <v>55</v>
      </c>
      <c r="C9" s="21" t="s">
        <v>56</v>
      </c>
      <c r="D9" s="22">
        <v>118.01</v>
      </c>
      <c r="E9" s="22">
        <f t="shared" si="0"/>
        <v>116.01</v>
      </c>
      <c r="F9" s="21"/>
      <c r="G9" s="23"/>
    </row>
    <row r="10" spans="1:7" x14ac:dyDescent="0.2">
      <c r="A10" s="4"/>
      <c r="E10" s="3"/>
      <c r="F10" s="2"/>
    </row>
    <row r="11" spans="1:7" x14ac:dyDescent="0.2">
      <c r="A11" s="12">
        <v>731.40000000000202</v>
      </c>
      <c r="B11" s="24" t="s">
        <v>57</v>
      </c>
      <c r="C11" s="24" t="s">
        <v>58</v>
      </c>
      <c r="D11" s="25">
        <v>117.97</v>
      </c>
      <c r="E11" s="14">
        <f t="shared" si="0"/>
        <v>115.97</v>
      </c>
      <c r="F11" s="13"/>
      <c r="G11" s="15"/>
    </row>
    <row r="12" spans="1:7" s="10" customFormat="1" x14ac:dyDescent="0.2">
      <c r="A12" s="16">
        <v>731.34</v>
      </c>
      <c r="B12" s="17"/>
      <c r="C12" s="17"/>
      <c r="D12" s="18">
        <f>(((D13-D11)/(A13-A11))*(A12-A11))+D11</f>
        <v>117.94599999999922</v>
      </c>
      <c r="E12" s="33">
        <f>(((E13-E11)/(A13-A11))*(A12-A11))+E11</f>
        <v>115.94599999999922</v>
      </c>
      <c r="F12" s="17" t="s">
        <v>82</v>
      </c>
      <c r="G12" s="19" t="s">
        <v>84</v>
      </c>
    </row>
    <row r="13" spans="1:7" s="10" customFormat="1" x14ac:dyDescent="0.2">
      <c r="A13" s="16">
        <v>731.300000000002</v>
      </c>
      <c r="B13" s="17" t="s">
        <v>59</v>
      </c>
      <c r="C13" s="17" t="s">
        <v>60</v>
      </c>
      <c r="D13" s="18">
        <v>117.93</v>
      </c>
      <c r="E13" s="33">
        <f t="shared" si="0"/>
        <v>115.93</v>
      </c>
      <c r="F13" s="17" t="s">
        <v>85</v>
      </c>
      <c r="G13" s="19" t="s">
        <v>84</v>
      </c>
    </row>
    <row r="14" spans="1:7" s="10" customFormat="1" x14ac:dyDescent="0.2">
      <c r="A14" s="16">
        <v>731.20000000000198</v>
      </c>
      <c r="B14" s="17" t="s">
        <v>61</v>
      </c>
      <c r="C14" s="17" t="s">
        <v>62</v>
      </c>
      <c r="D14" s="18">
        <v>117.92</v>
      </c>
      <c r="E14" s="33">
        <f t="shared" si="0"/>
        <v>115.92</v>
      </c>
      <c r="F14" s="17" t="s">
        <v>85</v>
      </c>
      <c r="G14" s="19" t="s">
        <v>84</v>
      </c>
    </row>
    <row r="15" spans="1:7" s="10" customFormat="1" x14ac:dyDescent="0.2">
      <c r="A15" s="16">
        <v>731.10000000000196</v>
      </c>
      <c r="B15" s="17" t="s">
        <v>63</v>
      </c>
      <c r="C15" s="17" t="s">
        <v>64</v>
      </c>
      <c r="D15" s="18">
        <v>117.88</v>
      </c>
      <c r="E15" s="33">
        <f t="shared" si="0"/>
        <v>115.88</v>
      </c>
      <c r="F15" s="17" t="s">
        <v>85</v>
      </c>
      <c r="G15" s="19" t="s">
        <v>84</v>
      </c>
    </row>
    <row r="16" spans="1:7" s="10" customFormat="1" x14ac:dyDescent="0.2">
      <c r="A16" s="16">
        <v>731.00000000000102</v>
      </c>
      <c r="B16" s="17" t="s">
        <v>65</v>
      </c>
      <c r="C16" s="17" t="s">
        <v>66</v>
      </c>
      <c r="D16" s="18">
        <v>117.86</v>
      </c>
      <c r="E16" s="33">
        <f t="shared" si="0"/>
        <v>115.86</v>
      </c>
      <c r="F16" s="17" t="s">
        <v>85</v>
      </c>
      <c r="G16" s="19" t="s">
        <v>84</v>
      </c>
    </row>
    <row r="17" spans="1:7" s="10" customFormat="1" x14ac:dyDescent="0.2">
      <c r="A17" s="16">
        <v>730.900000000001</v>
      </c>
      <c r="B17" s="17" t="s">
        <v>67</v>
      </c>
      <c r="C17" s="17" t="s">
        <v>68</v>
      </c>
      <c r="D17" s="18">
        <v>117.84</v>
      </c>
      <c r="E17" s="33">
        <f t="shared" si="0"/>
        <v>115.84</v>
      </c>
      <c r="F17" s="17" t="s">
        <v>85</v>
      </c>
      <c r="G17" s="19" t="s">
        <v>84</v>
      </c>
    </row>
    <row r="18" spans="1:7" s="10" customFormat="1" x14ac:dyDescent="0.2">
      <c r="A18" s="16">
        <v>730.80000000000098</v>
      </c>
      <c r="B18" s="17" t="s">
        <v>69</v>
      </c>
      <c r="C18" s="17" t="s">
        <v>70</v>
      </c>
      <c r="D18" s="18">
        <v>117.8</v>
      </c>
      <c r="E18" s="33">
        <f t="shared" si="0"/>
        <v>115.8</v>
      </c>
      <c r="F18" s="17" t="s">
        <v>85</v>
      </c>
      <c r="G18" s="19" t="s">
        <v>84</v>
      </c>
    </row>
    <row r="19" spans="1:7" s="10" customFormat="1" x14ac:dyDescent="0.2">
      <c r="A19" s="16">
        <v>730.70000000000095</v>
      </c>
      <c r="B19" s="17" t="s">
        <v>71</v>
      </c>
      <c r="C19" s="17" t="s">
        <v>72</v>
      </c>
      <c r="D19" s="18">
        <v>117.77</v>
      </c>
      <c r="E19" s="33">
        <f t="shared" si="0"/>
        <v>115.77</v>
      </c>
      <c r="F19" s="17" t="s">
        <v>85</v>
      </c>
      <c r="G19" s="19" t="s">
        <v>84</v>
      </c>
    </row>
    <row r="20" spans="1:7" s="10" customFormat="1" x14ac:dyDescent="0.2">
      <c r="A20" s="16">
        <v>730.60000000000105</v>
      </c>
      <c r="B20" s="17" t="s">
        <v>73</v>
      </c>
      <c r="C20" s="17" t="s">
        <v>74</v>
      </c>
      <c r="D20" s="18">
        <v>117.74</v>
      </c>
      <c r="E20" s="33">
        <f t="shared" si="0"/>
        <v>115.74</v>
      </c>
      <c r="F20" s="17" t="s">
        <v>85</v>
      </c>
      <c r="G20" s="19" t="s">
        <v>84</v>
      </c>
    </row>
    <row r="21" spans="1:7" s="10" customFormat="1" x14ac:dyDescent="0.2">
      <c r="A21" s="16">
        <v>730.50000000000102</v>
      </c>
      <c r="B21" s="17" t="s">
        <v>75</v>
      </c>
      <c r="C21" s="17" t="s">
        <v>76</v>
      </c>
      <c r="D21" s="18">
        <v>117.73</v>
      </c>
      <c r="E21" s="33">
        <f t="shared" si="0"/>
        <v>115.73</v>
      </c>
      <c r="F21" s="17" t="s">
        <v>83</v>
      </c>
      <c r="G21" s="19" t="s">
        <v>84</v>
      </c>
    </row>
    <row r="22" spans="1:7" x14ac:dyDescent="0.2">
      <c r="A22" s="20">
        <v>730.400000000001</v>
      </c>
      <c r="B22" s="21" t="s">
        <v>77</v>
      </c>
      <c r="C22" s="21" t="s">
        <v>78</v>
      </c>
      <c r="D22" s="22">
        <v>117.73</v>
      </c>
      <c r="E22" s="22">
        <f t="shared" si="0"/>
        <v>115.73</v>
      </c>
      <c r="F22" s="21"/>
      <c r="G22" s="23"/>
    </row>
    <row r="26" spans="1:7" x14ac:dyDescent="0.2">
      <c r="E26" s="11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8" sqref="A8"/>
    </sheetView>
  </sheetViews>
  <sheetFormatPr defaultColWidth="11.5703125" defaultRowHeight="12.75" x14ac:dyDescent="0.2"/>
  <cols>
    <col min="1" max="1" width="11.5703125" style="5"/>
    <col min="2" max="3" width="10.85546875" style="2" customWidth="1"/>
    <col min="4" max="4" width="29.85546875" style="3" customWidth="1"/>
    <col min="5" max="5" width="23.5703125" customWidth="1"/>
    <col min="6" max="6" width="23" customWidth="1"/>
    <col min="7" max="7" width="26.140625" customWidth="1"/>
  </cols>
  <sheetData>
    <row r="1" spans="1:7" ht="23.25" thickBot="1" x14ac:dyDescent="0.25">
      <c r="A1" s="31" t="s">
        <v>89</v>
      </c>
      <c r="B1" s="7"/>
      <c r="C1" s="7"/>
      <c r="D1" s="8"/>
      <c r="E1" s="9"/>
      <c r="F1" s="9"/>
      <c r="G1" s="9"/>
    </row>
    <row r="3" spans="1:7" ht="51" x14ac:dyDescent="0.2">
      <c r="A3" s="32" t="s">
        <v>0</v>
      </c>
      <c r="B3" s="27" t="s">
        <v>1</v>
      </c>
      <c r="C3" s="27" t="s">
        <v>2</v>
      </c>
      <c r="D3" s="28" t="s">
        <v>79</v>
      </c>
      <c r="E3" s="28" t="s">
        <v>80</v>
      </c>
      <c r="F3" s="29" t="s">
        <v>95</v>
      </c>
      <c r="G3" s="30" t="s">
        <v>81</v>
      </c>
    </row>
    <row r="5" spans="1:7" x14ac:dyDescent="0.2">
      <c r="A5" s="12">
        <v>737.60000000000298</v>
      </c>
      <c r="B5" s="13" t="s">
        <v>11</v>
      </c>
      <c r="C5" s="13" t="s">
        <v>12</v>
      </c>
      <c r="D5" s="14">
        <v>120.77</v>
      </c>
      <c r="E5" s="14">
        <f>D5-2</f>
        <v>118.77</v>
      </c>
      <c r="F5" s="34"/>
      <c r="G5" s="15"/>
    </row>
    <row r="6" spans="1:7" s="10" customFormat="1" x14ac:dyDescent="0.2">
      <c r="A6" s="16">
        <v>737.54</v>
      </c>
      <c r="B6" s="17"/>
      <c r="C6" s="17"/>
      <c r="D6" s="18">
        <f>(((D7-D5)/(A7-A5))*(A6-A5))+D5</f>
        <v>120.72799999999791</v>
      </c>
      <c r="E6" s="33">
        <f>(((E7-E5)/(A7-A5))*(A6-A5))+E5</f>
        <v>118.72799999999791</v>
      </c>
      <c r="F6" s="17" t="s">
        <v>82</v>
      </c>
      <c r="G6" s="19" t="s">
        <v>93</v>
      </c>
    </row>
    <row r="7" spans="1:7" s="10" customFormat="1" x14ac:dyDescent="0.2">
      <c r="A7" s="16">
        <v>737.50000000000296</v>
      </c>
      <c r="B7" s="17" t="s">
        <v>13</v>
      </c>
      <c r="C7" s="17" t="s">
        <v>14</v>
      </c>
      <c r="D7" s="18">
        <v>120.7</v>
      </c>
      <c r="E7" s="33">
        <f>D7-2</f>
        <v>118.7</v>
      </c>
      <c r="F7" s="17" t="s">
        <v>85</v>
      </c>
      <c r="G7" s="19" t="s">
        <v>93</v>
      </c>
    </row>
    <row r="8" spans="1:7" s="10" customFormat="1" x14ac:dyDescent="0.2">
      <c r="A8" s="16">
        <v>737.40000000000305</v>
      </c>
      <c r="B8" s="17" t="s">
        <v>15</v>
      </c>
      <c r="C8" s="17" t="s">
        <v>16</v>
      </c>
      <c r="D8" s="18">
        <v>120.61</v>
      </c>
      <c r="E8" s="33">
        <f t="shared" ref="E8:E39" si="0">D8-2</f>
        <v>118.61</v>
      </c>
      <c r="F8" s="17" t="s">
        <v>85</v>
      </c>
      <c r="G8" s="19" t="s">
        <v>93</v>
      </c>
    </row>
    <row r="9" spans="1:7" s="10" customFormat="1" x14ac:dyDescent="0.2">
      <c r="A9" s="16">
        <v>737.35</v>
      </c>
      <c r="B9" s="17"/>
      <c r="C9" s="17"/>
      <c r="D9" s="18">
        <f>(((D10-D8)/(A10-A8))*(A9-A8))+D8</f>
        <v>120.55499999999668</v>
      </c>
      <c r="E9" s="33">
        <f>(((E10-E8)/(A10-A8))*(A9-A8))+E8</f>
        <v>118.55499999999668</v>
      </c>
      <c r="F9" s="17" t="s">
        <v>98</v>
      </c>
      <c r="G9" s="19" t="s">
        <v>93</v>
      </c>
    </row>
    <row r="10" spans="1:7" x14ac:dyDescent="0.2">
      <c r="A10" s="20">
        <v>737.30000000000302</v>
      </c>
      <c r="B10" s="21" t="s">
        <v>17</v>
      </c>
      <c r="C10" s="21" t="s">
        <v>18</v>
      </c>
      <c r="D10" s="22">
        <v>120.5</v>
      </c>
      <c r="E10" s="22">
        <f t="shared" si="0"/>
        <v>118.5</v>
      </c>
      <c r="F10" s="35"/>
      <c r="G10" s="23"/>
    </row>
    <row r="11" spans="1:7" x14ac:dyDescent="0.2">
      <c r="E11" s="3"/>
      <c r="F11" s="17"/>
    </row>
    <row r="12" spans="1:7" x14ac:dyDescent="0.2">
      <c r="A12" s="12">
        <v>737.50000000000296</v>
      </c>
      <c r="B12" s="13" t="s">
        <v>13</v>
      </c>
      <c r="C12" s="13" t="s">
        <v>14</v>
      </c>
      <c r="D12" s="14">
        <v>120.7</v>
      </c>
      <c r="E12" s="14">
        <f t="shared" si="0"/>
        <v>118.7</v>
      </c>
      <c r="F12" s="34"/>
      <c r="G12" s="15"/>
    </row>
    <row r="13" spans="1:7" s="10" customFormat="1" x14ac:dyDescent="0.2">
      <c r="A13" s="16">
        <v>737.46</v>
      </c>
      <c r="B13" s="17"/>
      <c r="C13" s="17"/>
      <c r="D13" s="18">
        <f>(((D14-D12)/(A14-A12))*(A13-A12))+D12</f>
        <v>120.66399999999734</v>
      </c>
      <c r="E13" s="33">
        <f>(((E14-E12)/(A14-A12))*(A13-A12))+E12</f>
        <v>118.66399999999734</v>
      </c>
      <c r="F13" s="17" t="s">
        <v>82</v>
      </c>
      <c r="G13" s="19" t="s">
        <v>92</v>
      </c>
    </row>
    <row r="14" spans="1:7" s="10" customFormat="1" x14ac:dyDescent="0.2">
      <c r="A14" s="16">
        <v>737.40000000000305</v>
      </c>
      <c r="B14" s="17" t="s">
        <v>15</v>
      </c>
      <c r="C14" s="17" t="s">
        <v>16</v>
      </c>
      <c r="D14" s="18">
        <v>120.61</v>
      </c>
      <c r="E14" s="33">
        <f t="shared" si="0"/>
        <v>118.61</v>
      </c>
      <c r="F14" s="17" t="s">
        <v>85</v>
      </c>
      <c r="G14" s="19" t="s">
        <v>92</v>
      </c>
    </row>
    <row r="15" spans="1:7" s="10" customFormat="1" x14ac:dyDescent="0.2">
      <c r="A15" s="16">
        <v>737.30000000000302</v>
      </c>
      <c r="B15" s="17" t="s">
        <v>17</v>
      </c>
      <c r="C15" s="17" t="s">
        <v>18</v>
      </c>
      <c r="D15" s="18">
        <v>120.5</v>
      </c>
      <c r="E15" s="33">
        <f t="shared" si="0"/>
        <v>118.5</v>
      </c>
      <c r="F15" s="17" t="s">
        <v>85</v>
      </c>
      <c r="G15" s="19" t="s">
        <v>92</v>
      </c>
    </row>
    <row r="16" spans="1:7" s="10" customFormat="1" x14ac:dyDescent="0.2">
      <c r="A16" s="16">
        <v>737.200000000003</v>
      </c>
      <c r="B16" s="17" t="s">
        <v>19</v>
      </c>
      <c r="C16" s="17" t="s">
        <v>20</v>
      </c>
      <c r="D16" s="18">
        <v>120.43</v>
      </c>
      <c r="E16" s="33">
        <f t="shared" si="0"/>
        <v>118.43</v>
      </c>
      <c r="F16" s="17" t="s">
        <v>85</v>
      </c>
      <c r="G16" s="19" t="s">
        <v>92</v>
      </c>
    </row>
    <row r="17" spans="1:7" s="10" customFormat="1" x14ac:dyDescent="0.2">
      <c r="A17" s="16">
        <v>737.10000000000298</v>
      </c>
      <c r="B17" s="17" t="s">
        <v>21</v>
      </c>
      <c r="C17" s="17" t="s">
        <v>22</v>
      </c>
      <c r="D17" s="18">
        <v>120.39</v>
      </c>
      <c r="E17" s="33">
        <f t="shared" si="0"/>
        <v>118.39</v>
      </c>
      <c r="F17" s="17" t="s">
        <v>85</v>
      </c>
      <c r="G17" s="19" t="s">
        <v>92</v>
      </c>
    </row>
    <row r="18" spans="1:7" s="10" customFormat="1" x14ac:dyDescent="0.2">
      <c r="A18" s="16">
        <v>737.00000000000296</v>
      </c>
      <c r="B18" s="17" t="s">
        <v>23</v>
      </c>
      <c r="C18" s="17" t="s">
        <v>24</v>
      </c>
      <c r="D18" s="18">
        <v>120.31</v>
      </c>
      <c r="E18" s="33">
        <f t="shared" si="0"/>
        <v>118.31</v>
      </c>
      <c r="F18" s="17" t="s">
        <v>85</v>
      </c>
      <c r="G18" s="19" t="s">
        <v>92</v>
      </c>
    </row>
    <row r="19" spans="1:7" s="10" customFormat="1" x14ac:dyDescent="0.2">
      <c r="A19" s="16">
        <v>736.80000000000302</v>
      </c>
      <c r="B19" s="17" t="s">
        <v>25</v>
      </c>
      <c r="C19" s="17" t="s">
        <v>26</v>
      </c>
      <c r="D19" s="18">
        <v>120.19</v>
      </c>
      <c r="E19" s="33">
        <f t="shared" si="0"/>
        <v>118.19</v>
      </c>
      <c r="F19" s="17" t="s">
        <v>85</v>
      </c>
      <c r="G19" s="19" t="s">
        <v>92</v>
      </c>
    </row>
    <row r="20" spans="1:7" s="10" customFormat="1" x14ac:dyDescent="0.2">
      <c r="A20" s="36">
        <v>736.75</v>
      </c>
      <c r="B20" s="35"/>
      <c r="C20" s="35"/>
      <c r="D20" s="37">
        <f>(((D21-D19)/(A21-A19))*(A20-A19))+D19</f>
        <v>120.1549999999979</v>
      </c>
      <c r="E20" s="38">
        <f>(((E21-E19)/(A21-A19))*(A20-A19))+E19</f>
        <v>118.1549999999979</v>
      </c>
      <c r="F20" s="35" t="s">
        <v>97</v>
      </c>
      <c r="G20" s="39" t="s">
        <v>92</v>
      </c>
    </row>
    <row r="21" spans="1:7" x14ac:dyDescent="0.2">
      <c r="A21" s="5">
        <v>736.700000000003</v>
      </c>
      <c r="B21" s="2" t="s">
        <v>27</v>
      </c>
      <c r="C21" s="2" t="s">
        <v>28</v>
      </c>
      <c r="D21" s="3">
        <v>120.12</v>
      </c>
      <c r="E21" s="3">
        <f t="shared" si="0"/>
        <v>118.12</v>
      </c>
      <c r="F21" s="17"/>
    </row>
    <row r="22" spans="1:7" x14ac:dyDescent="0.2">
      <c r="E22" s="3"/>
      <c r="F22" s="17"/>
    </row>
    <row r="23" spans="1:7" x14ac:dyDescent="0.2">
      <c r="A23" s="12">
        <v>735.60000000000298</v>
      </c>
      <c r="B23" s="13" t="s">
        <v>29</v>
      </c>
      <c r="C23" s="13" t="s">
        <v>30</v>
      </c>
      <c r="D23" s="14">
        <v>119.52</v>
      </c>
      <c r="E23" s="14">
        <f t="shared" si="0"/>
        <v>117.52</v>
      </c>
      <c r="F23" s="34"/>
      <c r="G23" s="15"/>
    </row>
    <row r="24" spans="1:7" s="10" customFormat="1" x14ac:dyDescent="0.2">
      <c r="A24" s="16">
        <v>735.51</v>
      </c>
      <c r="B24" s="17"/>
      <c r="C24" s="17"/>
      <c r="D24" s="18">
        <f>(((D25-D23)/(A25-A23))*(A24-A23))+D23</f>
        <v>119.47499999999852</v>
      </c>
      <c r="E24" s="33">
        <f>(((E25-E23)/(A25-A23))*(A24-A23))+E23</f>
        <v>117.47499999999852</v>
      </c>
      <c r="F24" s="17" t="s">
        <v>82</v>
      </c>
      <c r="G24" s="19" t="s">
        <v>91</v>
      </c>
    </row>
    <row r="25" spans="1:7" s="10" customFormat="1" x14ac:dyDescent="0.2">
      <c r="A25" s="16">
        <v>735.50000000000296</v>
      </c>
      <c r="B25" s="17" t="s">
        <v>31</v>
      </c>
      <c r="C25" s="17" t="s">
        <v>32</v>
      </c>
      <c r="D25" s="18">
        <v>119.47</v>
      </c>
      <c r="E25" s="33">
        <f t="shared" si="0"/>
        <v>117.47</v>
      </c>
      <c r="F25" s="17" t="s">
        <v>85</v>
      </c>
      <c r="G25" s="19" t="s">
        <v>91</v>
      </c>
    </row>
    <row r="26" spans="1:7" s="10" customFormat="1" x14ac:dyDescent="0.2">
      <c r="A26" s="16">
        <v>735.40000000000202</v>
      </c>
      <c r="B26" s="17" t="s">
        <v>33</v>
      </c>
      <c r="C26" s="17" t="s">
        <v>34</v>
      </c>
      <c r="D26" s="18">
        <v>119.39</v>
      </c>
      <c r="E26" s="33">
        <f t="shared" si="0"/>
        <v>117.39</v>
      </c>
      <c r="F26" s="17" t="s">
        <v>85</v>
      </c>
      <c r="G26" s="19" t="s">
        <v>91</v>
      </c>
    </row>
    <row r="27" spans="1:7" s="10" customFormat="1" x14ac:dyDescent="0.2">
      <c r="A27" s="16">
        <v>735.300000000002</v>
      </c>
      <c r="B27" s="17" t="s">
        <v>35</v>
      </c>
      <c r="C27" s="17" t="s">
        <v>36</v>
      </c>
      <c r="D27" s="18">
        <v>119.35</v>
      </c>
      <c r="E27" s="33">
        <f t="shared" si="0"/>
        <v>117.35</v>
      </c>
      <c r="F27" s="17" t="s">
        <v>85</v>
      </c>
      <c r="G27" s="19" t="s">
        <v>91</v>
      </c>
    </row>
    <row r="28" spans="1:7" s="10" customFormat="1" x14ac:dyDescent="0.2">
      <c r="A28" s="16">
        <v>735.20000000000198</v>
      </c>
      <c r="B28" s="17" t="s">
        <v>37</v>
      </c>
      <c r="C28" s="17" t="s">
        <v>38</v>
      </c>
      <c r="D28" s="18">
        <v>119.27</v>
      </c>
      <c r="E28" s="33">
        <f t="shared" si="0"/>
        <v>117.27</v>
      </c>
      <c r="F28" s="17" t="s">
        <v>85</v>
      </c>
      <c r="G28" s="19" t="s">
        <v>91</v>
      </c>
    </row>
    <row r="29" spans="1:7" s="10" customFormat="1" x14ac:dyDescent="0.2">
      <c r="A29" s="16">
        <v>735.10000000000196</v>
      </c>
      <c r="B29" s="17" t="s">
        <v>39</v>
      </c>
      <c r="C29" s="17" t="s">
        <v>40</v>
      </c>
      <c r="D29" s="18">
        <v>119.2</v>
      </c>
      <c r="E29" s="33">
        <f t="shared" si="0"/>
        <v>117.2</v>
      </c>
      <c r="F29" s="17"/>
      <c r="G29" s="19" t="s">
        <v>91</v>
      </c>
    </row>
    <row r="30" spans="1:7" s="10" customFormat="1" x14ac:dyDescent="0.2">
      <c r="A30" s="16">
        <v>735.00000000000205</v>
      </c>
      <c r="B30" s="17" t="s">
        <v>41</v>
      </c>
      <c r="C30" s="17" t="s">
        <v>42</v>
      </c>
      <c r="D30" s="18">
        <v>119.17</v>
      </c>
      <c r="E30" s="33">
        <f t="shared" si="0"/>
        <v>117.17</v>
      </c>
      <c r="F30" s="17" t="s">
        <v>96</v>
      </c>
      <c r="G30" s="19" t="s">
        <v>91</v>
      </c>
    </row>
    <row r="31" spans="1:7" s="10" customFormat="1" x14ac:dyDescent="0.2">
      <c r="A31" s="46">
        <v>734.90000000000202</v>
      </c>
      <c r="B31" s="47" t="s">
        <v>43</v>
      </c>
      <c r="C31" s="47" t="s">
        <v>44</v>
      </c>
      <c r="D31" s="48">
        <v>119.1</v>
      </c>
      <c r="E31" s="49">
        <v>117.1</v>
      </c>
      <c r="F31" s="35"/>
      <c r="G31" s="39"/>
    </row>
    <row r="32" spans="1:7" x14ac:dyDescent="0.2">
      <c r="E32" s="3"/>
      <c r="F32" s="17"/>
    </row>
    <row r="33" spans="1:7" x14ac:dyDescent="0.2">
      <c r="A33" s="12">
        <v>735.00000000000205</v>
      </c>
      <c r="B33" s="13" t="s">
        <v>41</v>
      </c>
      <c r="C33" s="13" t="s">
        <v>42</v>
      </c>
      <c r="D33" s="14">
        <v>119.17</v>
      </c>
      <c r="E33" s="14">
        <f t="shared" si="0"/>
        <v>117.17</v>
      </c>
      <c r="F33" s="34"/>
      <c r="G33" s="15"/>
    </row>
    <row r="34" spans="1:7" s="10" customFormat="1" x14ac:dyDescent="0.2">
      <c r="A34" s="16">
        <v>734.94</v>
      </c>
      <c r="B34" s="17"/>
      <c r="C34" s="17"/>
      <c r="D34" s="18">
        <f>(((D35-D33)/(A35-A33))*(A34-A33))+D33</f>
        <v>119.12799999999861</v>
      </c>
      <c r="E34" s="33">
        <f>(((E35-E33)/(A35-A33))*(A34-A33))+E33</f>
        <v>117.12799999999861</v>
      </c>
      <c r="F34" s="17" t="s">
        <v>82</v>
      </c>
      <c r="G34" s="19" t="s">
        <v>90</v>
      </c>
    </row>
    <row r="35" spans="1:7" s="10" customFormat="1" x14ac:dyDescent="0.2">
      <c r="A35" s="16">
        <v>734.90000000000202</v>
      </c>
      <c r="B35" s="17" t="s">
        <v>43</v>
      </c>
      <c r="C35" s="17" t="s">
        <v>44</v>
      </c>
      <c r="D35" s="18">
        <v>119.1</v>
      </c>
      <c r="E35" s="33">
        <f t="shared" si="0"/>
        <v>117.1</v>
      </c>
      <c r="F35" s="17" t="s">
        <v>85</v>
      </c>
      <c r="G35" s="19" t="s">
        <v>90</v>
      </c>
    </row>
    <row r="36" spans="1:7" s="10" customFormat="1" x14ac:dyDescent="0.2">
      <c r="A36" s="16">
        <v>734.800000000002</v>
      </c>
      <c r="B36" s="17" t="s">
        <v>45</v>
      </c>
      <c r="C36" s="17" t="s">
        <v>46</v>
      </c>
      <c r="D36" s="18">
        <v>119.03</v>
      </c>
      <c r="E36" s="33">
        <f t="shared" si="0"/>
        <v>117.03</v>
      </c>
      <c r="F36" s="17" t="s">
        <v>85</v>
      </c>
      <c r="G36" s="19" t="s">
        <v>90</v>
      </c>
    </row>
    <row r="37" spans="1:7" s="10" customFormat="1" x14ac:dyDescent="0.2">
      <c r="A37" s="16">
        <v>734.70000000000198</v>
      </c>
      <c r="B37" s="17" t="s">
        <v>47</v>
      </c>
      <c r="C37" s="17" t="s">
        <v>48</v>
      </c>
      <c r="D37" s="18">
        <v>118.97</v>
      </c>
      <c r="E37" s="33">
        <f t="shared" si="0"/>
        <v>116.97</v>
      </c>
      <c r="F37" s="17" t="s">
        <v>85</v>
      </c>
      <c r="G37" s="19" t="s">
        <v>90</v>
      </c>
    </row>
    <row r="38" spans="1:7" s="10" customFormat="1" x14ac:dyDescent="0.2">
      <c r="A38" s="16">
        <v>734.69</v>
      </c>
      <c r="B38" s="17"/>
      <c r="C38" s="17"/>
      <c r="D38" s="18">
        <f>(((D39-D37)/(A39-A37))*(A38-A37))+D37</f>
        <v>118.96299999999866</v>
      </c>
      <c r="E38" s="33">
        <f>(((E39-E37)/(A39-A37))*(A38-A37))+E37</f>
        <v>116.96299999999866</v>
      </c>
      <c r="F38" s="17" t="s">
        <v>94</v>
      </c>
      <c r="G38" s="19" t="s">
        <v>90</v>
      </c>
    </row>
    <row r="39" spans="1:7" x14ac:dyDescent="0.2">
      <c r="A39" s="20">
        <v>734.60000000000196</v>
      </c>
      <c r="B39" s="21" t="s">
        <v>49</v>
      </c>
      <c r="C39" s="21" t="s">
        <v>50</v>
      </c>
      <c r="D39" s="22">
        <v>118.9</v>
      </c>
      <c r="E39" s="22">
        <f t="shared" si="0"/>
        <v>116.9</v>
      </c>
      <c r="F39" s="35"/>
      <c r="G39" s="23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activeCell="A10" sqref="A10"/>
    </sheetView>
  </sheetViews>
  <sheetFormatPr defaultColWidth="11.5703125" defaultRowHeight="12.75" x14ac:dyDescent="0.2"/>
  <cols>
    <col min="1" max="1" width="11.5703125" style="1"/>
    <col min="2" max="3" width="10.85546875" style="2" customWidth="1"/>
    <col min="4" max="4" width="29.85546875" style="3" customWidth="1"/>
    <col min="5" max="5" width="23.5703125" customWidth="1"/>
    <col min="6" max="6" width="23" customWidth="1"/>
    <col min="7" max="7" width="26.140625" customWidth="1"/>
  </cols>
  <sheetData>
    <row r="1" spans="1:7" ht="23.25" thickBot="1" x14ac:dyDescent="0.25">
      <c r="A1" s="31" t="s">
        <v>99</v>
      </c>
      <c r="B1" s="7"/>
      <c r="C1" s="7"/>
      <c r="D1" s="8"/>
      <c r="E1" s="9"/>
      <c r="F1" s="9"/>
      <c r="G1" s="9"/>
    </row>
    <row r="3" spans="1:7" ht="51" x14ac:dyDescent="0.2">
      <c r="A3" s="32" t="s">
        <v>0</v>
      </c>
      <c r="B3" s="27" t="s">
        <v>1</v>
      </c>
      <c r="C3" s="27" t="s">
        <v>2</v>
      </c>
      <c r="D3" s="28" t="s">
        <v>79</v>
      </c>
      <c r="E3" s="28" t="s">
        <v>80</v>
      </c>
      <c r="F3" s="29" t="s">
        <v>95</v>
      </c>
      <c r="G3" s="30" t="s">
        <v>81</v>
      </c>
    </row>
    <row r="5" spans="1:7" x14ac:dyDescent="0.2">
      <c r="A5" s="12">
        <v>751.00000000000603</v>
      </c>
      <c r="B5" s="13" t="s">
        <v>3</v>
      </c>
      <c r="C5" s="13" t="s">
        <v>4</v>
      </c>
      <c r="D5" s="14">
        <v>126.59</v>
      </c>
      <c r="E5" s="14">
        <f t="shared" ref="E5:E10" si="0">D5-2</f>
        <v>124.59</v>
      </c>
      <c r="F5" s="40"/>
      <c r="G5" s="15"/>
    </row>
    <row r="6" spans="1:7" x14ac:dyDescent="0.2">
      <c r="A6" s="16">
        <v>750.97</v>
      </c>
      <c r="B6" s="17"/>
      <c r="C6" s="17"/>
      <c r="D6" s="18">
        <f>(((D7-D5)/(A7-A5))*(A6-A5))+D5</f>
        <v>126.58099999999821</v>
      </c>
      <c r="E6" s="33">
        <f>(((E7-E5)/(A7-A5))*(A6-A5))+E5</f>
        <v>124.58099999999821</v>
      </c>
      <c r="F6" s="17" t="s">
        <v>102</v>
      </c>
      <c r="G6" s="19" t="s">
        <v>100</v>
      </c>
    </row>
    <row r="7" spans="1:7" x14ac:dyDescent="0.2">
      <c r="A7" s="16">
        <v>750.900000000006</v>
      </c>
      <c r="B7" s="17" t="s">
        <v>5</v>
      </c>
      <c r="C7" s="17" t="s">
        <v>6</v>
      </c>
      <c r="D7" s="18">
        <v>126.56</v>
      </c>
      <c r="E7" s="18">
        <f t="shared" si="0"/>
        <v>124.56</v>
      </c>
      <c r="F7" s="17" t="s">
        <v>85</v>
      </c>
      <c r="G7" s="19" t="s">
        <v>100</v>
      </c>
    </row>
    <row r="8" spans="1:7" x14ac:dyDescent="0.2">
      <c r="A8" s="16">
        <v>750.80000000000598</v>
      </c>
      <c r="B8" s="17" t="s">
        <v>7</v>
      </c>
      <c r="C8" s="17" t="s">
        <v>8</v>
      </c>
      <c r="D8" s="18">
        <v>126.53</v>
      </c>
      <c r="E8" s="18">
        <f t="shared" si="0"/>
        <v>124.53</v>
      </c>
      <c r="F8" s="17" t="s">
        <v>85</v>
      </c>
      <c r="G8" s="19" t="s">
        <v>100</v>
      </c>
    </row>
    <row r="9" spans="1:7" x14ac:dyDescent="0.2">
      <c r="A9" s="16">
        <v>750.79</v>
      </c>
      <c r="B9" s="17"/>
      <c r="C9" s="17"/>
      <c r="D9" s="18">
        <f>(((D10-D8)/(A10-A8))*(A9-A8))+D8</f>
        <v>126.5269999999982</v>
      </c>
      <c r="E9" s="33">
        <f>(((E10-E8)/(A10-A8))*(A9-A8))+E8</f>
        <v>124.5269999999982</v>
      </c>
      <c r="F9" s="17" t="s">
        <v>101</v>
      </c>
      <c r="G9" s="19" t="s">
        <v>100</v>
      </c>
    </row>
    <row r="10" spans="1:7" x14ac:dyDescent="0.2">
      <c r="A10" s="20">
        <v>750.70000000000596</v>
      </c>
      <c r="B10" s="21" t="s">
        <v>9</v>
      </c>
      <c r="C10" s="21" t="s">
        <v>10</v>
      </c>
      <c r="D10" s="22">
        <v>126.5</v>
      </c>
      <c r="E10" s="22">
        <f t="shared" si="0"/>
        <v>124.5</v>
      </c>
      <c r="F10" s="41"/>
      <c r="G10" s="23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Normal="100" workbookViewId="0">
      <selection activeCell="E5" sqref="E5"/>
    </sheetView>
  </sheetViews>
  <sheetFormatPr defaultColWidth="11.5703125" defaultRowHeight="12.75" x14ac:dyDescent="0.2"/>
  <cols>
    <col min="1" max="1" width="11.5703125" style="1"/>
    <col min="2" max="3" width="10.85546875" style="2" customWidth="1"/>
    <col min="4" max="4" width="34.28515625" style="3" customWidth="1"/>
    <col min="5" max="5" width="34.28515625" customWidth="1"/>
    <col min="6" max="6" width="23" customWidth="1"/>
    <col min="7" max="7" width="33.7109375" customWidth="1"/>
  </cols>
  <sheetData>
    <row r="1" spans="1:7" ht="23.25" thickBot="1" x14ac:dyDescent="0.25">
      <c r="A1" s="31" t="s">
        <v>103</v>
      </c>
      <c r="B1" s="7"/>
      <c r="C1" s="7"/>
      <c r="D1" s="8"/>
      <c r="E1" s="9"/>
      <c r="F1" s="9"/>
      <c r="G1" s="9"/>
    </row>
    <row r="3" spans="1:7" ht="63.75" x14ac:dyDescent="0.2">
      <c r="A3" s="32" t="s">
        <v>0</v>
      </c>
      <c r="B3" s="27" t="s">
        <v>1</v>
      </c>
      <c r="C3" s="27" t="s">
        <v>2</v>
      </c>
      <c r="D3" s="28" t="s">
        <v>105</v>
      </c>
      <c r="E3" s="28" t="s">
        <v>80</v>
      </c>
      <c r="F3" s="29" t="s">
        <v>95</v>
      </c>
      <c r="G3" s="30" t="s">
        <v>81</v>
      </c>
    </row>
    <row r="5" spans="1:7" x14ac:dyDescent="0.2">
      <c r="A5" s="42">
        <v>783.88</v>
      </c>
      <c r="B5" s="43"/>
      <c r="C5" s="43"/>
      <c r="D5" s="44">
        <v>140.56</v>
      </c>
      <c r="E5" s="45">
        <f>D5-2.3</f>
        <v>138.26</v>
      </c>
      <c r="F5" s="43" t="s">
        <v>106</v>
      </c>
      <c r="G5" s="30" t="s">
        <v>104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SO01</vt:lpstr>
      <vt:lpstr>SO02</vt:lpstr>
      <vt:lpstr>SO03</vt:lpstr>
      <vt:lpstr>SO04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Ing. Lukáš Drahozal</cp:lastModifiedBy>
  <cp:revision>1</cp:revision>
  <dcterms:modified xsi:type="dcterms:W3CDTF">2026-02-27T09:01:46Z</dcterms:modified>
  <dc:language>cs-CZ</dc:language>
</cp:coreProperties>
</file>